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cechova.marcela\Desktop\Veverské Knínice\soupis prací\NN\"/>
    </mc:Choice>
  </mc:AlternateContent>
  <bookViews>
    <workbookView xWindow="0" yWindow="0" windowWidth="0" windowHeight="0"/>
  </bookViews>
  <sheets>
    <sheet name="SO 102" sheetId="2" r:id="rId1"/>
  </sheets>
  <calcPr/>
</workbook>
</file>

<file path=xl/calcChain.xml><?xml version="1.0" encoding="utf-8"?>
<calcChain xmlns="http://schemas.openxmlformats.org/spreadsheetml/2006/main">
  <c i="2" l="1" r="I3"/>
  <c r="I100"/>
  <c r="O105"/>
  <c r="I105"/>
  <c r="O101"/>
  <c r="I101"/>
  <c r="I67"/>
  <c r="O96"/>
  <c r="I96"/>
  <c r="O92"/>
  <c r="I92"/>
  <c r="O88"/>
  <c r="I88"/>
  <c r="O84"/>
  <c r="I84"/>
  <c r="O80"/>
  <c r="I80"/>
  <c r="O76"/>
  <c r="I76"/>
  <c r="O72"/>
  <c r="I72"/>
  <c r="O68"/>
  <c r="I68"/>
  <c r="I58"/>
  <c r="O63"/>
  <c r="I63"/>
  <c r="O59"/>
  <c r="I59"/>
  <c r="I13"/>
  <c r="O54"/>
  <c r="I54"/>
  <c r="O50"/>
  <c r="I50"/>
  <c r="O46"/>
  <c r="I46"/>
  <c r="O42"/>
  <c r="I42"/>
  <c r="O38"/>
  <c r="I38"/>
  <c r="O34"/>
  <c r="I34"/>
  <c r="O30"/>
  <c r="I30"/>
  <c r="O26"/>
  <c r="I26"/>
  <c r="O22"/>
  <c r="I22"/>
  <c r="O18"/>
  <c r="I18"/>
  <c r="O14"/>
  <c r="I14"/>
  <c r="I8"/>
  <c r="O9"/>
  <c r="I9"/>
</calcChain>
</file>

<file path=xl/sharedStrings.xml><?xml version="1.0" encoding="utf-8"?>
<sst xmlns="http://schemas.openxmlformats.org/spreadsheetml/2006/main">
  <si>
    <t>EstiCon</t>
  </si>
  <si>
    <t>Firma:</t>
  </si>
  <si>
    <t>Soupis prací objektu</t>
  </si>
  <si>
    <t>S</t>
  </si>
  <si>
    <t>Stavba:</t>
  </si>
  <si>
    <t>23-001-A1-PDPS</t>
  </si>
  <si>
    <t>III/3867 Veverské Knínice, SO 101,NN</t>
  </si>
  <si>
    <t>SO 102</t>
  </si>
  <si>
    <t>O</t>
  </si>
  <si>
    <t>Rozpočet:</t>
  </si>
  <si>
    <t>Místní komunikace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</si>
  <si>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</si>
  <si>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</si>
  <si>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</si>
  <si>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</si>
  <si>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</si>
  <si>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</si>
  <si>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</si>
  <si>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</si>
  <si>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Cenová soustava</t>
  </si>
  <si>
    <t>Jednotková</t>
  </si>
  <si>
    <t>Celkem</t>
  </si>
  <si>
    <t>SD</t>
  </si>
  <si>
    <t>0</t>
  </si>
  <si>
    <t>Všeobecné konstrukce a práce</t>
  </si>
  <si>
    <t>P</t>
  </si>
  <si>
    <t>014102</t>
  </si>
  <si>
    <t/>
  </si>
  <si>
    <t>POPLATKY ZA SKLÁDKU</t>
  </si>
  <si>
    <t>T</t>
  </si>
  <si>
    <t>PP</t>
  </si>
  <si>
    <t>zemina, nánosy, štěrk</t>
  </si>
  <si>
    <t>VV</t>
  </si>
  <si>
    <t>dle položky 113327: 38,46*1,9 = 73,074 [A]_x000d_
dle položky 17120: 40,05*2,0 = 80,100 [B]_x000d_
Celkové množství = 153,174</t>
  </si>
  <si>
    <t>TS</t>
  </si>
  <si>
    <t>Položka zahrnuje:
- veškeré poplatky provozovateli skládky související s uložením odpadu na skládce.
Položka nezahrnuje:
- x</t>
  </si>
  <si>
    <t>1</t>
  </si>
  <si>
    <t>Zemní práce</t>
  </si>
  <si>
    <t>113327</t>
  </si>
  <si>
    <t>ODSTRANĚNÍ PODKLADŮ ZPEVNĚNÝCH PLOCH Z KAMENIVA NESTMEL, ODVOZ DO 16KM</t>
  </si>
  <si>
    <t>M3</t>
  </si>
  <si>
    <t>včetně veškeré manipulace, odvozu a uložení na skládku_x000d_
(odvozná vzdálenost v režii zhotovitele)</t>
  </si>
  <si>
    <t>"vozovka (plocha * tloušťka): 
160,239*0,24=38,46 [A]m3 "_x000d_
 Celkem 38,46 = 38,460 [B]</t>
  </si>
  <si>
    <t xml:space="preserve">Položka zahrnuje:
- veškerou manipulaci s vybouranou sutí a s vybouranými hmotami vč. uložení na skládku. 
Položka nezahrnuje:
-  poplatek za skládku, který se vykazuje v položce 0141** (s výjimkou malého množství bouraného materiálu, kde je možné poplatek zahrnout do jednotkové ceny bourání – tento fakt musí být uveden v doplňujícím textu k položce).</t>
  </si>
  <si>
    <t>11372</t>
  </si>
  <si>
    <t>FRÉZOVÁNÍ ZPEVNĚNÝCH PLOCH ASFALTOVÝCH</t>
  </si>
  <si>
    <t>vč. odvozu a uložení na mezideponii, předrcení a zpětného využití ve stavbě pro recyklovanou vrstvu (RS CA) a materiál pro zpevněné krajnice</t>
  </si>
  <si>
    <t>"vozovka (plocha * tloušťka): 
160,239*0,093=149,02 [A]m3 "_x000d_
 Celkem 149,02 = 149,020 [B]</t>
  </si>
  <si>
    <t>113765</t>
  </si>
  <si>
    <t>FRÉZOVÁNÍ DRÁŽKY PRŮŘEZU DO 600MM2 V ASFALTOVÉ VOZOVCE</t>
  </si>
  <si>
    <t>M</t>
  </si>
  <si>
    <t>úprava spar</t>
  </si>
  <si>
    <t>"úprava spar - zálivka 
rozhraní povrchů vozovek nová AB x stará AB: 
- KÚ: 4,97=4,97 [A]m "_x000d_
 Celkem 4,97 = 4,970 [B]</t>
  </si>
  <si>
    <t>Položka zahrnuje:
- veškerou manipulaci s vybouranou sutí a s vybouranými hmotami vč. uložení na skládku.
Položka nezahrnuje:
- x</t>
  </si>
  <si>
    <t>123737</t>
  </si>
  <si>
    <t>ODKOP PRO SPOD STAVBU SILNIC A ŽELEZNIC TŘ. I, ODVOZ DO 16KM</t>
  </si>
  <si>
    <t>včetně veškeré manipulace, odvozu _x000d_
(odvozná vzdálenost v režii zhotovitele)</t>
  </si>
  <si>
    <t>"(plocha* součinitel rozšíření*průměrná tloušťka): 
160,239*1,1*0,2=35,25 [A]m3 "_x000d_
 Celkem 35,25 = 35,250 [B]</t>
  </si>
  <si>
    <t xml:space="preserve"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pažení záporového a štětových stěn)
- úpravu, ochranu a očištění dna, základové spáry, stěn a svahů
- zhutnění podloží, případně i svahů vč. svahování
- zřízení stupňů v podloží a lavic na svazích, není-li pro tyto práce zřízena samostatná položka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 uložení zeminy (na skládku, do násypu) ani poplatky za skládku, vykazují se v položce č.0141**</t>
  </si>
  <si>
    <t>132737</t>
  </si>
  <si>
    <t>HLOUBENÍ RÝH ŠÍŘ DO 2M PAŽ I NEPAŽ TŘ. I, ODVOZ DO 16KM</t>
  </si>
  <si>
    <t>"(plocha*délka) 
vpravo: (0,8*0,5)*12,0=4,80 [A]m3 
Celkem: A=4,80 [B]m3 "_x000d_
 Celkem 4,8 = 4,800 [B]</t>
  </si>
  <si>
    <t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pažení záporového a štětových stěn)
- úpravu, ochranu a očištění dna, základové spáry, stěn a svahů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uložení zeminy (na skládku, do násypu) ani poplatky za skládku, vykazují se v položce č.0141**</t>
  </si>
  <si>
    <t>17120</t>
  </si>
  <si>
    <t>ULOŽENÍ SYPANINY DO NÁSYPŮ A NA SKLÁDKY BEZ ZHUTNĚNÍ</t>
  </si>
  <si>
    <t>přebytečná zemina na skládku</t>
  </si>
  <si>
    <t>"dle položky 123737: 35,25=35,25 [A]m3 
dle položky 132737: 4,8=4,80 [B]m3 
Celkem: A+B=40,05 [C]m3 "_x000d_
 Celkem 40,05 = 40,050 [B]</t>
  </si>
  <si>
    <t xml:space="preserve">Položka zahrnuje:
- kompletní provedení zemní konstrukce do předepsaného tvaru
- ošetření úložiště po celou dobu práce v něm vč. klimatických opatření
- ztížení v okolí vedení, konstrukcí a objektů a jejich dočasné zajištění
- ztížení provádění ve ztížených podmínkách a stísněných prostorech
- ztížené ukládání sypaniny pod vodu
- ukládání po vrstvách a po jiných nutných částech (figurách) vč. dosypávek
- spouštění a nošení materiálu
- úprava, očištění a ochrana podloží a svahů
- svahování, uzavírání povrchů svahů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</si>
  <si>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17380</t>
  </si>
  <si>
    <t>ZEMNÍ KRAJNICE A DOSYPÁVKY Z NAKUPOVANÝCH MATERIÁLŮ</t>
  </si>
  <si>
    <t>dle ČSN 73 6133 a s ní souvisících ČSN, příslušných TP, TKP a ZTKP, parametr 100% PS, zemina min. podmínečně vhodná. 
Veškeré práce a použitý materiál musí být odsouhlasen TDI.</t>
  </si>
  <si>
    <t>"Dosypávka v krajnici (obsah v řezu * délka krajnice): 
Vpravo: 0,151*23,83=3,60 [A]m3 
Vlevo: 0,028*19,02=0,53 [B]m3 
dosypávky mimo silniční těleso (plocha ohumusování v rovině * průměrná tloušťka): 
24,506*0,07=1,72 [C]m3 
Celkem: A+B+C=5,85 [D]m3 "_x000d_
 Celkem 5,85 = 5,850 [B]</t>
  </si>
  <si>
    <t xml:space="preserve"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svahování, hutnění a uzavírání povrchů svahů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</si>
  <si>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18110</t>
  </si>
  <si>
    <t>ÚPRAVA PLÁNĚ SE ZHUTNĚNÍM V HORNINĚ TŘ. I</t>
  </si>
  <si>
    <t>M2</t>
  </si>
  <si>
    <t>úprava zemní pláně pod vozovkou</t>
  </si>
  <si>
    <t>"plochy digit. AutoCAD ze situace: 
nová vozovka: 113,586*1,05=119,27 [A]m2 
Celkem: A=119,27 [B]m2 "_x000d_
 Celkem 119,27 = 119,270 [B]</t>
  </si>
  <si>
    <t>Položka zahrnuje:
- úpravu pláně včetně vyrovnání výškových rozdílů. Míru zhutnění určuje projekt.
Položka nezahrnuje:
- x</t>
  </si>
  <si>
    <t>18232A</t>
  </si>
  <si>
    <t>ROZPROSTŘENÍ NAKUPOVANÉ ORNICE V ROVINĚ V TL. DO 0,15 M</t>
  </si>
  <si>
    <t>"digit. ze situace AutoCAD: 
podél komunikace: 24,506=24,51 [A]m2 
Celkem: A=24,51 [B]m2 "_x000d_
 Celkem 24,51 = 24,510 [B]</t>
  </si>
  <si>
    <t>Položka zahrnuje:
- nákup a dopravu ornice
- rozprostření ornice v předepsané tloušťce ve svahu přes 1:5
Položka nezahrnuje:
- x</t>
  </si>
  <si>
    <t>18241</t>
  </si>
  <si>
    <t>ZALOŽENÍ TRÁVNÍKU RUČNÍM VÝSEVEM</t>
  </si>
  <si>
    <t>dodání travní směsi, její výsev na ornici, zalévání, první pokosení</t>
  </si>
  <si>
    <t>"dle pol. 18232A: 24,51=24,51 [A]m2 "_x000d_
 Celkem 24,51 = 24,510 [B]</t>
  </si>
  <si>
    <t>Položka zahrnuje:
- dodání předepsané travní směsi, její výsev na ornici, zalévání, první pokosení, to vše bez ohledu na sklon terénu
Položka nezahrnuje:
- x</t>
  </si>
  <si>
    <t>18247</t>
  </si>
  <si>
    <t>OŠETŘOVÁNÍ TRÁVNÍKU</t>
  </si>
  <si>
    <t>3x pokos se shrabáním a odvozem na skládku, případně dosev nevzešlých míst</t>
  </si>
  <si>
    <t>"3x dle pol. 18241: 24,51=24,51 [A]m2 "_x000d_
 Celkem 24,51 = 24,510 [B]</t>
  </si>
  <si>
    <t>Položka zahrnuje:
- pokosení se shrabáním, naložení shrabků na dopravní prostředek, s odvozem a se složením, to vše bez ohledu na sklon terénu
- nutné zalití a hnojení
Položka nezahrnuje:
- x</t>
  </si>
  <si>
    <t>2</t>
  </si>
  <si>
    <t>Základy</t>
  </si>
  <si>
    <t>21150</t>
  </si>
  <si>
    <t>SANAČNÍ ŽEBRA Z KAMENIVA</t>
  </si>
  <si>
    <t>z kameniva HDK 8/16</t>
  </si>
  <si>
    <t>Položka zahrnuje:
- dodávku a uložení předepsaného kameniva
- mimostaveništní a vnitrostaveništní dopravu,
- není-li v zadávací dokumentaci uvedeno jinak, jedná se o nakupovaný materiál.
Položka nezahrnuje:
- x</t>
  </si>
  <si>
    <t>21197</t>
  </si>
  <si>
    <t>OPLÁŠTĚNÍ ODVODŇOVACÍCH ŽEBER Z GEOTEXTILIE</t>
  </si>
  <si>
    <t>Geotextilie v souladu s TP 97, propustnost k/g &gt; 10-4 m/s, odolnost proti protřžení CBR &gt; 4kN, T/f min. 5kN/m, kriterium zadržení - velikost charakteristické průliny 0/90=0/max &lt;d/15; 0/min &lt; d/10</t>
  </si>
  <si>
    <t>"opláštění vsakovacích žeber (obvod žebra * délka): 
vpravo: (0,8+0,5+0,8+0,5)*12,0=31,20 [A]m2 "_x000d_
 Celkem 31,2 = 31,200 [B]</t>
  </si>
  <si>
    <t>Položka zahrnuje:
- dodávku a uložení předepsané fólie včetně potřebných přesahů
- mimostaveništní a vnitrostaveništní dopravu 
Položka nezahrnuje:
- x
Způsob měření:
- přesahy se nezapočítávají do výměry</t>
  </si>
  <si>
    <t>5</t>
  </si>
  <si>
    <t>Komunikace</t>
  </si>
  <si>
    <t>56333</t>
  </si>
  <si>
    <t>VOZOVKOVÉ VRSTVY ZE ŠTĚRKODRTI TL. DO 150MM</t>
  </si>
  <si>
    <t>štěrkodrť 0/32 GE ŠDB</t>
  </si>
  <si>
    <t>"plochy digit. AutoCAD ze situace: 
nová vozovka: 113,586*1,04=118,13 [A]m2 
Celkem: A=118,13 [B]m2 "_x000d_
 Celkem 118,13 = 118,130 [B]</t>
  </si>
  <si>
    <t>Položka zahrnuje:
- dodání kameniva předepsané kvality a zrnitosti
- rozprostření a zhutnění vrstvy v předepsané tloušťce
- zřízení vrstvy bez rozlišení šířky, pokládání vrstvy po etapách
Položka nezahrnuje:
- postřiky, nátěry</t>
  </si>
  <si>
    <t>56363</t>
  </si>
  <si>
    <t>VOZOVKOVÉ VRSTVY Z RECYKLOVANÉHO MATERIÁLU TL DO 150MM</t>
  </si>
  <si>
    <t>R-materiál z frézování vozovky, fr. 0-22 mm, tl. 150 mm, ČSN 73 6147, možno použít recyklát s písemně ověřenými parametry pro použití do dané konstrukce</t>
  </si>
  <si>
    <t>"plochy digit. AutoCAD ze situace: 
nová vozovka: 113,586*1,03=116,99 [A]m2 
Celkem: A=116,99 [B]m2 "_x000d_
 Celkem 116,99 = 116,990 [B]</t>
  </si>
  <si>
    <t>Položka zahrnuje:
- dodání recyklátu v požadované kvalitě
- očištění podkladu
- uložení recyklátu dle předepsaného technologického předpisu, zhutnění vrstvy v předepsané tloušťce
- zřízení vrstvy bez rozlišení šířky, pokládání vrstvy po etapách, včetně pracovních spar a spojů
- úpravu napojení, ukončení 
Položka nezahrnuje:
- postřiky, nátěry</t>
  </si>
  <si>
    <t>56963</t>
  </si>
  <si>
    <t>ZPEVNĚNÍ KRAJNIC Z RECYKLOVANÉHO MATERIÁLU TL DO 150MM</t>
  </si>
  <si>
    <t>"vpravo: (23,83)*0,5=11,92 [A]m2 
vlevo: (19,02)*0,5=9,51 [B]m2 
Celkem: A+B=21,43 [C]m2 "_x000d_
 Celkem 21,43 = 21,430 [B]</t>
  </si>
  <si>
    <t>Položka zahrnuje:
- dodání recyklátu předepsané kvality a zrnitosti
- očištění podkladu
- uložení recyklátu dle předepsaného technologického předpisu, zhutnění vrstvy v předepsané tloušťce
- zřízení vrstvy bez rozlišení šířky, pokládání vrstvy po etapách,
Položka nezahrnuje:
- postřiky, nátěry</t>
  </si>
  <si>
    <t>572123</t>
  </si>
  <si>
    <t>INFILTRAČNÍ POSTŘIK Z EMULZE DO 1,0KG/M2</t>
  </si>
  <si>
    <t>PI-C v množství 1,0 kg/m2 zbytkového pojiva</t>
  </si>
  <si>
    <t>"1x mezi ACP a ŠDA: 113,586*1,025=116,43 [A]m2 
Celkem: A=116,43 [B]m2 "_x000d_
 Celkem 116,43 = 116,430 [B]</t>
  </si>
  <si>
    <t>Položka zahrnuje:
- dodání všech předepsaných materiálů pro postřiky v předepsaném množství
- provedení dle předepsaného technologického předpisu
- zřízení vrstvy bez rozlišení šířky, pokládání vrstvy po etapách
- úpravu napojení, ukončení
Položka nezahrnuje:
- x</t>
  </si>
  <si>
    <t>572213</t>
  </si>
  <si>
    <t>SPOJOVACÍ POSTŘIK Z EMULZE DO 0,5KG/M2</t>
  </si>
  <si>
    <t>PS-C 0,35 kg/m2 zbytkového pojiva</t>
  </si>
  <si>
    <t>"1x mezi ACO a ACP: 113,586*1,01=114,72 [A]m2 
Celkem: A=114,72 [B]m2 "_x000d_
 Celkem 114,72 = 114,720 [B]</t>
  </si>
  <si>
    <t>574A34</t>
  </si>
  <si>
    <t>ASFALTOVÝ BETON PRO OBRUSNÉ VRSTVY ACO 11+ TL. 40MM</t>
  </si>
  <si>
    <t>ACO 11+, 50/70 
zřízení vrstvy bez rozličení šířky, pokládání vrstvy po etapách, včetně pracovních spar a spojů</t>
  </si>
  <si>
    <t>"plochy digit. AutoCAD ze situace: 
nová vozovka: 113,586=113,59 [A]m2 
Celkem: A=113,59 [B]m2 "_x000d_
 Celkem 113,59 = 113,590 [B]</t>
  </si>
  <si>
    <t>Položka zahrnuje:
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Položka nezahrnuje:
- postřiky, nátěry
- těsnění podél obrubníků, dilatačních zařízení, odvodňovacích proužků, odvodňovačů, vpustí, šachet a pod.</t>
  </si>
  <si>
    <t>574E66</t>
  </si>
  <si>
    <t>ASFALTOVÝ BETON PRO PODKLADNÍ VRSTVY ACP 16+, 16S TL. 70MM</t>
  </si>
  <si>
    <t>ACP 16+ 50/70</t>
  </si>
  <si>
    <t>"plochy digit. AutoCAD ze situace: 
nová vozovka: 113,586*1,02=115,86 [A]m2 
Celkem: A=115,86 [B]m2 "_x000d_
 Celkem 115,86 = 115,860 [B]</t>
  </si>
  <si>
    <t>57621</t>
  </si>
  <si>
    <t>POSYP KAMENIVEM DRCENÝM 5KG/M2</t>
  </si>
  <si>
    <t>posyp kamenivem fr. 2/4 v mnoižství 3,0 kg/m2</t>
  </si>
  <si>
    <t>Položka zahrnuje:
- dodání kameniva předepsané kvality a zrnitosti
- posyp předepsaným množstvím
Položka nezahrnuje:
- x</t>
  </si>
  <si>
    <t>9</t>
  </si>
  <si>
    <t>Ostatní konstrukce a práce</t>
  </si>
  <si>
    <t>919111</t>
  </si>
  <si>
    <t>ŘEZÁNÍ ASFALTOVÉHO KRYTU VOZOVEK TL DO 50MM</t>
  </si>
  <si>
    <t>Položka zahrnuje:
- řezání vozovkové vrstvy v předepsané tloušťce
- spotřeba vody
Položka nezahrnuje:
- x</t>
  </si>
  <si>
    <t>931325</t>
  </si>
  <si>
    <t>TĚSNĚNÍ DILATAČ SPAR ASF ZÁLIVKOU MODIFIK PRŮŘ DO 600MM2</t>
  </si>
  <si>
    <t>asf. modifikovaná zálivka za horka dle ČSN EN 14188-1 typu N2</t>
  </si>
  <si>
    <t>Položka zahrnuje:
- dodávku a osazení předepsaného materiálu
- očištění ploch spáry před úpravou
- očištění okolí spáry po úpravě
Položka nezahrnuje:
- těsnící profil</t>
  </si>
</sst>
</file>

<file path=xl/styles.xml><?xml version="1.0" encoding="utf-8"?>
<styleSheet xmlns="http://schemas.openxmlformats.org/spreadsheetml/2006/main">
  <numFmts count="2">
    <numFmt numFmtId="165" formatCode="# ### ### ### ##0.00"/>
    <numFmt numFmtId="164" formatCode="# ### ### ### ##0.000"/>
  </numFmts>
  <fonts count="10">
    <font>
      <sz val="11"/>
      <name val="Calibri"/>
      <family val="2"/>
      <scheme val="minor"/>
    </font>
    <font>
      <sz val="11"/>
      <color rgb="FFD9D9D9"/>
      <name val="Calibri"/>
      <scheme val="minor"/>
    </font>
    <font>
      <sz val="10"/>
      <color rgb="FF000000"/>
      <name val="Arial"/>
    </font>
    <font>
      <b/>
      <sz val="16"/>
      <color rgb="FF000000"/>
      <name val="Arial"/>
    </font>
    <font>
      <b/>
      <sz val="11"/>
      <color rgb="FF000000"/>
      <name val="Arial"/>
    </font>
    <font>
      <sz val="10"/>
      <color rgb="FFFFFFFF"/>
      <name val="Arial"/>
    </font>
    <font>
      <b/>
      <sz val="11"/>
      <name val="Calibri"/>
      <scheme val="minor"/>
    </font>
    <font>
      <i/>
      <sz val="11"/>
      <name val="Calibri"/>
      <scheme val="minor"/>
    </font>
    <font>
      <b/>
      <sz val="10"/>
      <color rgb="FF000000"/>
      <name val="Arial"/>
    </font>
    <font>
      <i/>
      <sz val="10"/>
      <color rgb="FF000000"/>
      <name val="Arial"/>
    </font>
  </fonts>
  <fills count="5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  <fill>
      <patternFill patternType="solid">
        <fgColor rgb="FFADD8E6"/>
      </patternFill>
    </fill>
  </fills>
  <borders count="19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/>
      <top style="thin"/>
      <bottom style="thin"/>
    </border>
    <border>
      <left style="thin">
        <color rgb="FF000000"/>
      </left>
      <right style="thin"/>
      <top style="thin"/>
      <bottom style="thin"/>
    </border>
    <border>
      <left style="thin"/>
      <right style="thin"/>
      <top style="thin"/>
      <bottom style="thin"/>
    </border>
    <border>
      <left style="thin"/>
      <right style="thin">
        <color rgb="FF000000"/>
      </right>
      <top style="thin"/>
      <bottom style="thin"/>
    </border>
    <border>
      <left style="thin"/>
      <top style="thin"/>
    </border>
    <border>
      <left style="thin"/>
      <right style="thin"/>
      <top style="thin"/>
    </border>
    <border>
      <left style="thin">
        <color rgb="FF000000"/>
      </left>
      <top style="thin"/>
    </border>
    <border>
      <top style="thin"/>
    </border>
    <border>
      <right style="thin">
        <color rgb="FF000000"/>
      </right>
      <top style="thin"/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</borders>
  <cellStyleXfs count="14">
    <xf numFmtId="0" fontId="0" fillId="0" borderId="0"/>
    <xf numFmtId="0" fontId="2" fillId="0" borderId="0">
      <alignment horizontal="left" vertical="center" wrapText="1"/>
    </xf>
    <xf numFmtId="0" fontId="3" fillId="0" borderId="0">
      <alignment horizontal="center" vertical="center" wrapText="1"/>
    </xf>
    <xf numFmtId="0" fontId="4" fillId="0" borderId="0">
      <alignment horizontal="left" vertical="center" wrapText="1"/>
    </xf>
    <xf numFmtId="0" fontId="5" fillId="0" borderId="0">
      <alignment horizontal="center" vertical="center" wrapText="1"/>
    </xf>
    <xf numFmtId="0" fontId="4" fillId="0" borderId="0">
      <alignment horizontal="left" vertical="center" wrapText="1"/>
    </xf>
    <xf numFmtId="0" fontId="8" fillId="0" borderId="0">
      <alignment horizontal="right" vertical="center" wrapText="1"/>
    </xf>
    <xf numFmtId="0" fontId="8" fillId="0" borderId="0">
      <alignment horizontal="left" vertical="center" wrapText="1"/>
    </xf>
    <xf numFmtId="0" fontId="8" fillId="0" borderId="0">
      <alignment horizontal="left" vertical="center" wrapText="1"/>
    </xf>
    <xf numFmtId="0" fontId="8" fillId="0" borderId="0">
      <alignment horizontal="left" vertical="center" wrapText="1"/>
    </xf>
    <xf numFmtId="0" fontId="8" fillId="0" borderId="0">
      <alignment horizontal="right" vertical="center" wrapText="1"/>
    </xf>
    <xf numFmtId="0" fontId="2" fillId="0" borderId="0">
      <alignment horizontal="left" vertical="center" wrapText="1"/>
    </xf>
    <xf numFmtId="0" fontId="2" fillId="0" borderId="0">
      <alignment horizontal="right" vertical="center" wrapText="1"/>
    </xf>
    <xf numFmtId="0" fontId="9" fillId="0" borderId="0">
      <alignment horizontal="left" vertical="center" wrapText="1"/>
    </xf>
  </cellStyleXfs>
  <cellXfs count="45">
    <xf numFmtId="0" fontId="0" fillId="0" borderId="0" xfId="0"/>
    <xf numFmtId="0" fontId="1" fillId="2" borderId="0" xfId="0" applyFont="1" applyFill="1"/>
    <xf numFmtId="0" fontId="0" fillId="2" borderId="1" xfId="0" applyFill="1" applyBorder="1"/>
    <xf numFmtId="0" fontId="0" fillId="2" borderId="2" xfId="0" applyFill="1" applyBorder="1"/>
    <xf numFmtId="0" fontId="2" fillId="2" borderId="2" xfId="1" applyFill="1" applyBorder="1">
      <alignment horizontal="left" vertical="center" wrapText="1"/>
    </xf>
    <xf numFmtId="0" fontId="0" fillId="2" borderId="3" xfId="0" applyFill="1" applyBorder="1"/>
    <xf numFmtId="0" fontId="0" fillId="2" borderId="4" xfId="0" applyFill="1" applyBorder="1"/>
    <xf numFmtId="0" fontId="0" fillId="2" borderId="0" xfId="0" applyFill="1" applyBorder="1"/>
    <xf numFmtId="0" fontId="3" fillId="2" borderId="0" xfId="2" applyFill="1" applyBorder="1">
      <alignment horizontal="center" vertical="center" wrapText="1"/>
    </xf>
    <xf numFmtId="0" fontId="0" fillId="2" borderId="5" xfId="0" applyFill="1" applyBorder="1"/>
    <xf numFmtId="0" fontId="0" fillId="2" borderId="0" xfId="0" applyFill="1"/>
    <xf numFmtId="0" fontId="4" fillId="2" borderId="4" xfId="3" applyFill="1" applyBorder="1">
      <alignment horizontal="left" vertical="center" wrapText="1"/>
    </xf>
    <xf numFmtId="0" fontId="4" fillId="2" borderId="0" xfId="3" applyFill="1" applyBorder="1" applyAlignment="1">
      <alignment horizontal="right" vertical="center" wrapText="1"/>
    </xf>
    <xf numFmtId="0" fontId="0" fillId="2" borderId="0" xfId="0" applyFill="1" applyBorder="1" applyAlignment="1">
      <alignment horizontal="right"/>
    </xf>
    <xf numFmtId="0" fontId="4" fillId="2" borderId="0" xfId="3" applyFill="1" applyBorder="1">
      <alignment horizontal="left" vertical="center" wrapText="1"/>
    </xf>
    <xf numFmtId="0" fontId="0" fillId="2" borderId="6" xfId="0" applyFill="1" applyBorder="1" applyAlignment="1">
      <alignment horizontal="center"/>
    </xf>
    <xf numFmtId="165" fontId="0" fillId="2" borderId="6" xfId="0" applyNumberFormat="1" applyFill="1" applyBorder="1" applyAlignment="1">
      <alignment horizontal="center"/>
    </xf>
    <xf numFmtId="0" fontId="5" fillId="3" borderId="7" xfId="4" applyFill="1" applyBorder="1">
      <alignment horizontal="center" vertical="center" wrapText="1"/>
    </xf>
    <xf numFmtId="0" fontId="5" fillId="3" borderId="8" xfId="4" applyFill="1" applyBorder="1">
      <alignment horizontal="center" vertical="center" wrapText="1"/>
    </xf>
    <xf numFmtId="0" fontId="5" fillId="3" borderId="9" xfId="4" applyFill="1" applyBorder="1">
      <alignment horizontal="center" vertical="center" wrapText="1"/>
    </xf>
    <xf numFmtId="0" fontId="5" fillId="3" borderId="10" xfId="4" applyFill="1" applyBorder="1">
      <alignment horizontal="center" vertical="center" wrapText="1"/>
    </xf>
    <xf numFmtId="0" fontId="5" fillId="3" borderId="11" xfId="4" applyFill="1" applyBorder="1">
      <alignment horizontal="center" vertical="center" wrapText="1"/>
    </xf>
    <xf numFmtId="0" fontId="5" fillId="3" borderId="12" xfId="4" applyFill="1" applyBorder="1">
      <alignment horizontal="center" vertical="center" wrapText="1"/>
    </xf>
    <xf numFmtId="0" fontId="6" fillId="2" borderId="6" xfId="0" applyFont="1" applyFill="1" applyBorder="1"/>
    <xf numFmtId="0" fontId="6" fillId="2" borderId="13" xfId="0" applyFont="1" applyFill="1" applyBorder="1"/>
    <xf numFmtId="0" fontId="6" fillId="2" borderId="6" xfId="0" applyFont="1" applyFill="1" applyBorder="1" applyAlignment="1">
      <alignment horizontal="right"/>
    </xf>
    <xf numFmtId="0" fontId="6" fillId="2" borderId="14" xfId="0" applyFont="1" applyFill="1" applyBorder="1"/>
    <xf numFmtId="165" fontId="6" fillId="2" borderId="6" xfId="0" applyNumberFormat="1" applyFont="1" applyFill="1" applyBorder="1" applyAlignment="1">
      <alignment horizontal="center"/>
    </xf>
    <xf numFmtId="0" fontId="0" fillId="2" borderId="15" xfId="0" applyFill="1" applyBorder="1"/>
    <xf numFmtId="0" fontId="0" fillId="0" borderId="6" xfId="0" applyBorder="1"/>
    <xf numFmtId="0" fontId="0" fillId="0" borderId="6" xfId="0" applyBorder="1" applyAlignment="1">
      <alignment horizontal="right"/>
    </xf>
    <xf numFmtId="0" fontId="0" fillId="0" borderId="6" xfId="0" applyBorder="1" applyAlignment="1">
      <alignment wrapText="1"/>
    </xf>
    <xf numFmtId="0" fontId="0" fillId="0" borderId="6" xfId="0" applyBorder="1" applyAlignment="1">
      <alignment horizontal="center"/>
    </xf>
    <xf numFmtId="164" fontId="0" fillId="0" borderId="6" xfId="0" applyNumberFormat="1" applyBorder="1" applyAlignment="1">
      <alignment horizontal="center"/>
    </xf>
    <xf numFmtId="165" fontId="0" fillId="4" borderId="6" xfId="0" applyNumberFormat="1" applyFill="1" applyBorder="1" applyAlignment="1" applyProtection="1">
      <alignment horizontal="center"/>
      <protection locked="0"/>
    </xf>
    <xf numFmtId="165" fontId="0" fillId="0" borderId="6" xfId="0" applyNumberFormat="1" applyBorder="1" applyAlignment="1">
      <alignment horizontal="center"/>
    </xf>
    <xf numFmtId="165" fontId="0" fillId="0" borderId="0" xfId="0" applyNumberFormat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7" fillId="0" borderId="6" xfId="0" applyFont="1" applyBorder="1" applyAlignment="1">
      <alignment wrapText="1"/>
    </xf>
    <xf numFmtId="0" fontId="0" fillId="0" borderId="0" xfId="0" applyBorder="1" applyAlignment="1">
      <alignment wrapText="1"/>
    </xf>
    <xf numFmtId="0" fontId="0" fillId="0" borderId="16" xfId="0" applyBorder="1"/>
    <xf numFmtId="0" fontId="0" fillId="0" borderId="17" xfId="0" applyBorder="1"/>
    <xf numFmtId="0" fontId="0" fillId="0" borderId="18" xfId="0" applyBorder="1"/>
  </cellXfs>
  <cellStyles count="14">
    <cellStyle name="Normal" xfId="0" builtinId="0"/>
    <cellStyle name="NormalStyle" xfId="1"/>
    <cellStyle name="NadpisRekapitulaceSoupisPraciStyle" xfId="2"/>
    <cellStyle name="StavbaRozpocetHeaderStyle" xfId="3"/>
    <cellStyle name="NadpisySloupcuStyle" xfId="4"/>
    <cellStyle name="NadpisStrukturyStyle" xfId="5"/>
    <cellStyle name="RekapitulaceCenyStyle" xfId="6"/>
    <cellStyle name="StavebniDilStyle" xfId="7"/>
    <cellStyle name="NormalBoldStyle" xfId="8"/>
    <cellStyle name="NormalBoldLeftStyle" xfId="9"/>
    <cellStyle name="NormalBoldRightStyle" xfId="10"/>
    <cellStyle name="NormalLeftStyle" xfId="11"/>
    <cellStyle name="NormalRightStyle" xfId="12"/>
    <cellStyle name="PolDoplnInfoStyle" xfId="13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styles" Target="styles.xml" /><Relationship Id="rId3" Type="http://schemas.openxmlformats.org/officeDocument/2006/relationships/theme" Target="theme/theme1.xml" /><Relationship Id="rId4" Type="http://schemas.openxmlformats.org/officeDocument/2006/relationships/calcChain" Target="calcChain.xml" /><Relationship Id="rId5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7</v>
      </c>
      <c r="I3" s="16">
        <f>SUMIFS(I8:I108,A8:A108,"SD")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7</v>
      </c>
      <c r="D4" s="13"/>
      <c r="E4" s="14" t="s">
        <v>10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23</v>
      </c>
      <c r="D8" s="26"/>
      <c r="E8" s="23" t="s">
        <v>24</v>
      </c>
      <c r="F8" s="26"/>
      <c r="G8" s="26"/>
      <c r="H8" s="26"/>
      <c r="I8" s="27">
        <f>SUMIFS(I9:I12,A9:A12,"P")</f>
        <v>0</v>
      </c>
      <c r="J8" s="28"/>
    </row>
    <row r="9">
      <c r="A9" s="29" t="s">
        <v>25</v>
      </c>
      <c r="B9" s="29">
        <v>1</v>
      </c>
      <c r="C9" s="30" t="s">
        <v>26</v>
      </c>
      <c r="D9" s="29" t="s">
        <v>27</v>
      </c>
      <c r="E9" s="31" t="s">
        <v>28</v>
      </c>
      <c r="F9" s="32" t="s">
        <v>29</v>
      </c>
      <c r="G9" s="33">
        <v>153.17400000000001</v>
      </c>
      <c r="H9" s="34">
        <v>0</v>
      </c>
      <c r="I9" s="35">
        <f>ROUND(G9*H9,P4)</f>
        <v>0</v>
      </c>
      <c r="J9" s="29"/>
      <c r="O9" s="36">
        <f>I9*0.21</f>
        <v>0</v>
      </c>
      <c r="P9">
        <v>3</v>
      </c>
    </row>
    <row r="10">
      <c r="A10" s="29" t="s">
        <v>30</v>
      </c>
      <c r="B10" s="37"/>
      <c r="C10" s="38"/>
      <c r="D10" s="38"/>
      <c r="E10" s="31" t="s">
        <v>31</v>
      </c>
      <c r="F10" s="38"/>
      <c r="G10" s="38"/>
      <c r="H10" s="38"/>
      <c r="I10" s="38"/>
      <c r="J10" s="39"/>
    </row>
    <row r="11" ht="45">
      <c r="A11" s="29" t="s">
        <v>32</v>
      </c>
      <c r="B11" s="37"/>
      <c r="C11" s="38"/>
      <c r="D11" s="38"/>
      <c r="E11" s="40" t="s">
        <v>33</v>
      </c>
      <c r="F11" s="38"/>
      <c r="G11" s="38"/>
      <c r="H11" s="38"/>
      <c r="I11" s="38"/>
      <c r="J11" s="39"/>
    </row>
    <row r="12" ht="75">
      <c r="A12" s="29" t="s">
        <v>34</v>
      </c>
      <c r="B12" s="37"/>
      <c r="C12" s="38"/>
      <c r="D12" s="38"/>
      <c r="E12" s="31" t="s">
        <v>35</v>
      </c>
      <c r="F12" s="38"/>
      <c r="G12" s="38"/>
      <c r="H12" s="38"/>
      <c r="I12" s="38"/>
      <c r="J12" s="39"/>
    </row>
    <row r="13">
      <c r="A13" s="23" t="s">
        <v>22</v>
      </c>
      <c r="B13" s="24"/>
      <c r="C13" s="25" t="s">
        <v>36</v>
      </c>
      <c r="D13" s="26"/>
      <c r="E13" s="23" t="s">
        <v>37</v>
      </c>
      <c r="F13" s="26"/>
      <c r="G13" s="26"/>
      <c r="H13" s="26"/>
      <c r="I13" s="27">
        <f>SUMIFS(I14:I57,A14:A57,"P")</f>
        <v>0</v>
      </c>
      <c r="J13" s="28"/>
    </row>
    <row r="14" ht="30">
      <c r="A14" s="29" t="s">
        <v>25</v>
      </c>
      <c r="B14" s="29">
        <v>2</v>
      </c>
      <c r="C14" s="30" t="s">
        <v>38</v>
      </c>
      <c r="D14" s="29" t="s">
        <v>27</v>
      </c>
      <c r="E14" s="31" t="s">
        <v>39</v>
      </c>
      <c r="F14" s="32" t="s">
        <v>40</v>
      </c>
      <c r="G14" s="33">
        <v>38.460000000000001</v>
      </c>
      <c r="H14" s="34">
        <v>0</v>
      </c>
      <c r="I14" s="35">
        <f>ROUND(G14*H14,P4)</f>
        <v>0</v>
      </c>
      <c r="J14" s="29"/>
      <c r="O14" s="36">
        <f>I14*0.21</f>
        <v>0</v>
      </c>
      <c r="P14">
        <v>3</v>
      </c>
    </row>
    <row r="15" ht="30">
      <c r="A15" s="29" t="s">
        <v>30</v>
      </c>
      <c r="B15" s="37"/>
      <c r="C15" s="38"/>
      <c r="D15" s="38"/>
      <c r="E15" s="31" t="s">
        <v>41</v>
      </c>
      <c r="F15" s="38"/>
      <c r="G15" s="38"/>
      <c r="H15" s="38"/>
      <c r="I15" s="38"/>
      <c r="J15" s="39"/>
    </row>
    <row r="16" ht="45">
      <c r="A16" s="29" t="s">
        <v>32</v>
      </c>
      <c r="B16" s="37"/>
      <c r="C16" s="38"/>
      <c r="D16" s="38"/>
      <c r="E16" s="40" t="s">
        <v>42</v>
      </c>
      <c r="F16" s="38"/>
      <c r="G16" s="38"/>
      <c r="H16" s="38"/>
      <c r="I16" s="38"/>
      <c r="J16" s="39"/>
    </row>
    <row r="17" ht="120">
      <c r="A17" s="29" t="s">
        <v>34</v>
      </c>
      <c r="B17" s="37"/>
      <c r="C17" s="38"/>
      <c r="D17" s="38"/>
      <c r="E17" s="31" t="s">
        <v>43</v>
      </c>
      <c r="F17" s="38"/>
      <c r="G17" s="38"/>
      <c r="H17" s="38"/>
      <c r="I17" s="38"/>
      <c r="J17" s="39"/>
    </row>
    <row r="18">
      <c r="A18" s="29" t="s">
        <v>25</v>
      </c>
      <c r="B18" s="29">
        <v>3</v>
      </c>
      <c r="C18" s="30" t="s">
        <v>44</v>
      </c>
      <c r="D18" s="29" t="s">
        <v>27</v>
      </c>
      <c r="E18" s="31" t="s">
        <v>45</v>
      </c>
      <c r="F18" s="32" t="s">
        <v>40</v>
      </c>
      <c r="G18" s="33">
        <v>149.02000000000001</v>
      </c>
      <c r="H18" s="34">
        <v>0</v>
      </c>
      <c r="I18" s="35">
        <f>ROUND(G18*H18,P4)</f>
        <v>0</v>
      </c>
      <c r="J18" s="29"/>
      <c r="O18" s="36">
        <f>I18*0.21</f>
        <v>0</v>
      </c>
      <c r="P18">
        <v>3</v>
      </c>
    </row>
    <row r="19" ht="30">
      <c r="A19" s="29" t="s">
        <v>30</v>
      </c>
      <c r="B19" s="37"/>
      <c r="C19" s="38"/>
      <c r="D19" s="38"/>
      <c r="E19" s="31" t="s">
        <v>46</v>
      </c>
      <c r="F19" s="38"/>
      <c r="G19" s="38"/>
      <c r="H19" s="38"/>
      <c r="I19" s="38"/>
      <c r="J19" s="39"/>
    </row>
    <row r="20" ht="45">
      <c r="A20" s="29" t="s">
        <v>32</v>
      </c>
      <c r="B20" s="37"/>
      <c r="C20" s="38"/>
      <c r="D20" s="38"/>
      <c r="E20" s="40" t="s">
        <v>47</v>
      </c>
      <c r="F20" s="38"/>
      <c r="G20" s="38"/>
      <c r="H20" s="38"/>
      <c r="I20" s="38"/>
      <c r="J20" s="39"/>
    </row>
    <row r="21" ht="120">
      <c r="A21" s="29" t="s">
        <v>34</v>
      </c>
      <c r="B21" s="37"/>
      <c r="C21" s="38"/>
      <c r="D21" s="38"/>
      <c r="E21" s="31" t="s">
        <v>43</v>
      </c>
      <c r="F21" s="38"/>
      <c r="G21" s="38"/>
      <c r="H21" s="38"/>
      <c r="I21" s="38"/>
      <c r="J21" s="39"/>
    </row>
    <row r="22">
      <c r="A22" s="29" t="s">
        <v>25</v>
      </c>
      <c r="B22" s="29">
        <v>4</v>
      </c>
      <c r="C22" s="30" t="s">
        <v>48</v>
      </c>
      <c r="D22" s="29" t="s">
        <v>27</v>
      </c>
      <c r="E22" s="31" t="s">
        <v>49</v>
      </c>
      <c r="F22" s="32" t="s">
        <v>50</v>
      </c>
      <c r="G22" s="33">
        <v>4.9699999999999998</v>
      </c>
      <c r="H22" s="34">
        <v>0</v>
      </c>
      <c r="I22" s="35">
        <f>ROUND(G22*H22,P4)</f>
        <v>0</v>
      </c>
      <c r="J22" s="29"/>
      <c r="O22" s="36">
        <f>I22*0.21</f>
        <v>0</v>
      </c>
      <c r="P22">
        <v>3</v>
      </c>
    </row>
    <row r="23">
      <c r="A23" s="29" t="s">
        <v>30</v>
      </c>
      <c r="B23" s="37"/>
      <c r="C23" s="38"/>
      <c r="D23" s="38"/>
      <c r="E23" s="31" t="s">
        <v>51</v>
      </c>
      <c r="F23" s="38"/>
      <c r="G23" s="38"/>
      <c r="H23" s="38"/>
      <c r="I23" s="38"/>
      <c r="J23" s="39"/>
    </row>
    <row r="24" ht="60">
      <c r="A24" s="29" t="s">
        <v>32</v>
      </c>
      <c r="B24" s="37"/>
      <c r="C24" s="38"/>
      <c r="D24" s="38"/>
      <c r="E24" s="40" t="s">
        <v>52</v>
      </c>
      <c r="F24" s="38"/>
      <c r="G24" s="38"/>
      <c r="H24" s="38"/>
      <c r="I24" s="38"/>
      <c r="J24" s="39"/>
    </row>
    <row r="25" ht="75">
      <c r="A25" s="29" t="s">
        <v>34</v>
      </c>
      <c r="B25" s="37"/>
      <c r="C25" s="38"/>
      <c r="D25" s="38"/>
      <c r="E25" s="31" t="s">
        <v>53</v>
      </c>
      <c r="F25" s="38"/>
      <c r="G25" s="38"/>
      <c r="H25" s="38"/>
      <c r="I25" s="38"/>
      <c r="J25" s="39"/>
    </row>
    <row r="26">
      <c r="A26" s="29" t="s">
        <v>25</v>
      </c>
      <c r="B26" s="29">
        <v>5</v>
      </c>
      <c r="C26" s="30" t="s">
        <v>54</v>
      </c>
      <c r="D26" s="29" t="s">
        <v>27</v>
      </c>
      <c r="E26" s="31" t="s">
        <v>55</v>
      </c>
      <c r="F26" s="32" t="s">
        <v>40</v>
      </c>
      <c r="G26" s="33">
        <v>35.25</v>
      </c>
      <c r="H26" s="34">
        <v>0</v>
      </c>
      <c r="I26" s="35">
        <f>ROUND(G26*H26,P4)</f>
        <v>0</v>
      </c>
      <c r="J26" s="29"/>
      <c r="O26" s="36">
        <f>I26*0.21</f>
        <v>0</v>
      </c>
      <c r="P26">
        <v>3</v>
      </c>
    </row>
    <row r="27" ht="30">
      <c r="A27" s="29" t="s">
        <v>30</v>
      </c>
      <c r="B27" s="37"/>
      <c r="C27" s="38"/>
      <c r="D27" s="38"/>
      <c r="E27" s="31" t="s">
        <v>56</v>
      </c>
      <c r="F27" s="38"/>
      <c r="G27" s="38"/>
      <c r="H27" s="38"/>
      <c r="I27" s="38"/>
      <c r="J27" s="39"/>
    </row>
    <row r="28" ht="45">
      <c r="A28" s="29" t="s">
        <v>32</v>
      </c>
      <c r="B28" s="37"/>
      <c r="C28" s="38"/>
      <c r="D28" s="38"/>
      <c r="E28" s="40" t="s">
        <v>57</v>
      </c>
      <c r="F28" s="38"/>
      <c r="G28" s="38"/>
      <c r="H28" s="38"/>
      <c r="I28" s="38"/>
      <c r="J28" s="39"/>
    </row>
    <row r="29" ht="409.5">
      <c r="A29" s="29" t="s">
        <v>34</v>
      </c>
      <c r="B29" s="37"/>
      <c r="C29" s="38"/>
      <c r="D29" s="38"/>
      <c r="E29" s="31" t="s">
        <v>58</v>
      </c>
      <c r="F29" s="38"/>
      <c r="G29" s="38"/>
      <c r="H29" s="38"/>
      <c r="I29" s="38"/>
      <c r="J29" s="39"/>
    </row>
    <row r="30">
      <c r="A30" s="29" t="s">
        <v>25</v>
      </c>
      <c r="B30" s="29">
        <v>6</v>
      </c>
      <c r="C30" s="30" t="s">
        <v>59</v>
      </c>
      <c r="D30" s="29" t="s">
        <v>27</v>
      </c>
      <c r="E30" s="31" t="s">
        <v>60</v>
      </c>
      <c r="F30" s="32" t="s">
        <v>40</v>
      </c>
      <c r="G30" s="33">
        <v>4.7999999999999998</v>
      </c>
      <c r="H30" s="34">
        <v>0</v>
      </c>
      <c r="I30" s="35">
        <f>ROUND(G30*H30,P4)</f>
        <v>0</v>
      </c>
      <c r="J30" s="29"/>
      <c r="O30" s="36">
        <f>I30*0.21</f>
        <v>0</v>
      </c>
      <c r="P30">
        <v>3</v>
      </c>
    </row>
    <row r="31" ht="30">
      <c r="A31" s="29" t="s">
        <v>30</v>
      </c>
      <c r="B31" s="37"/>
      <c r="C31" s="38"/>
      <c r="D31" s="38"/>
      <c r="E31" s="31" t="s">
        <v>56</v>
      </c>
      <c r="F31" s="38"/>
      <c r="G31" s="38"/>
      <c r="H31" s="38"/>
      <c r="I31" s="38"/>
      <c r="J31" s="39"/>
    </row>
    <row r="32" ht="75">
      <c r="A32" s="29" t="s">
        <v>32</v>
      </c>
      <c r="B32" s="37"/>
      <c r="C32" s="38"/>
      <c r="D32" s="38"/>
      <c r="E32" s="40" t="s">
        <v>61</v>
      </c>
      <c r="F32" s="38"/>
      <c r="G32" s="38"/>
      <c r="H32" s="38"/>
      <c r="I32" s="38"/>
      <c r="J32" s="39"/>
    </row>
    <row r="33" ht="409.5">
      <c r="A33" s="29" t="s">
        <v>34</v>
      </c>
      <c r="B33" s="37"/>
      <c r="C33" s="38"/>
      <c r="D33" s="38"/>
      <c r="E33" s="31" t="s">
        <v>62</v>
      </c>
      <c r="F33" s="38"/>
      <c r="G33" s="38"/>
      <c r="H33" s="38"/>
      <c r="I33" s="38"/>
      <c r="J33" s="39"/>
    </row>
    <row r="34">
      <c r="A34" s="29" t="s">
        <v>25</v>
      </c>
      <c r="B34" s="29">
        <v>7</v>
      </c>
      <c r="C34" s="30" t="s">
        <v>63</v>
      </c>
      <c r="D34" s="29" t="s">
        <v>27</v>
      </c>
      <c r="E34" s="31" t="s">
        <v>64</v>
      </c>
      <c r="F34" s="32" t="s">
        <v>40</v>
      </c>
      <c r="G34" s="33">
        <v>40.049999999999997</v>
      </c>
      <c r="H34" s="34">
        <v>0</v>
      </c>
      <c r="I34" s="35">
        <f>ROUND(G34*H34,P4)</f>
        <v>0</v>
      </c>
      <c r="J34" s="29"/>
      <c r="O34" s="36">
        <f>I34*0.21</f>
        <v>0</v>
      </c>
      <c r="P34">
        <v>3</v>
      </c>
    </row>
    <row r="35">
      <c r="A35" s="29" t="s">
        <v>30</v>
      </c>
      <c r="B35" s="37"/>
      <c r="C35" s="38"/>
      <c r="D35" s="38"/>
      <c r="E35" s="31" t="s">
        <v>65</v>
      </c>
      <c r="F35" s="38"/>
      <c r="G35" s="38"/>
      <c r="H35" s="38"/>
      <c r="I35" s="38"/>
      <c r="J35" s="39"/>
    </row>
    <row r="36" ht="75">
      <c r="A36" s="29" t="s">
        <v>32</v>
      </c>
      <c r="B36" s="37"/>
      <c r="C36" s="38"/>
      <c r="D36" s="38"/>
      <c r="E36" s="40" t="s">
        <v>66</v>
      </c>
      <c r="F36" s="38"/>
      <c r="G36" s="38"/>
      <c r="H36" s="38"/>
      <c r="I36" s="38"/>
      <c r="J36" s="39"/>
    </row>
    <row r="37" ht="270">
      <c r="A37" s="29" t="s">
        <v>34</v>
      </c>
      <c r="B37" s="37"/>
      <c r="C37" s="38"/>
      <c r="D37" s="38"/>
      <c r="E37" s="31" t="s">
        <v>67</v>
      </c>
      <c r="F37" s="38"/>
      <c r="G37" s="38"/>
      <c r="H37" s="38"/>
      <c r="I37" s="38"/>
      <c r="J37" s="39"/>
    </row>
    <row r="38">
      <c r="A38" s="29" t="s">
        <v>25</v>
      </c>
      <c r="B38" s="29">
        <v>8</v>
      </c>
      <c r="C38" s="30" t="s">
        <v>68</v>
      </c>
      <c r="D38" s="29" t="s">
        <v>27</v>
      </c>
      <c r="E38" s="31" t="s">
        <v>69</v>
      </c>
      <c r="F38" s="32" t="s">
        <v>40</v>
      </c>
      <c r="G38" s="33">
        <v>5.8499999999999996</v>
      </c>
      <c r="H38" s="34">
        <v>0</v>
      </c>
      <c r="I38" s="35">
        <f>ROUND(G38*H38,P4)</f>
        <v>0</v>
      </c>
      <c r="J38" s="29"/>
      <c r="O38" s="36">
        <f>I38*0.21</f>
        <v>0</v>
      </c>
      <c r="P38">
        <v>3</v>
      </c>
    </row>
    <row r="39" ht="45">
      <c r="A39" s="29" t="s">
        <v>30</v>
      </c>
      <c r="B39" s="37"/>
      <c r="C39" s="38"/>
      <c r="D39" s="38"/>
      <c r="E39" s="31" t="s">
        <v>70</v>
      </c>
      <c r="F39" s="38"/>
      <c r="G39" s="38"/>
      <c r="H39" s="38"/>
      <c r="I39" s="38"/>
      <c r="J39" s="39"/>
    </row>
    <row r="40" ht="150">
      <c r="A40" s="29" t="s">
        <v>32</v>
      </c>
      <c r="B40" s="37"/>
      <c r="C40" s="38"/>
      <c r="D40" s="38"/>
      <c r="E40" s="40" t="s">
        <v>71</v>
      </c>
      <c r="F40" s="38"/>
      <c r="G40" s="38"/>
      <c r="H40" s="38"/>
      <c r="I40" s="38"/>
      <c r="J40" s="39"/>
    </row>
    <row r="41" ht="345">
      <c r="A41" s="29" t="s">
        <v>34</v>
      </c>
      <c r="B41" s="37"/>
      <c r="C41" s="38"/>
      <c r="D41" s="38"/>
      <c r="E41" s="31" t="s">
        <v>72</v>
      </c>
      <c r="F41" s="38"/>
      <c r="G41" s="38"/>
      <c r="H41" s="38"/>
      <c r="I41" s="38"/>
      <c r="J41" s="39"/>
    </row>
    <row r="42">
      <c r="A42" s="29" t="s">
        <v>25</v>
      </c>
      <c r="B42" s="29">
        <v>9</v>
      </c>
      <c r="C42" s="30" t="s">
        <v>73</v>
      </c>
      <c r="D42" s="29" t="s">
        <v>27</v>
      </c>
      <c r="E42" s="31" t="s">
        <v>74</v>
      </c>
      <c r="F42" s="32" t="s">
        <v>75</v>
      </c>
      <c r="G42" s="33">
        <v>119.27</v>
      </c>
      <c r="H42" s="34">
        <v>0</v>
      </c>
      <c r="I42" s="35">
        <f>ROUND(G42*H42,P4)</f>
        <v>0</v>
      </c>
      <c r="J42" s="29"/>
      <c r="O42" s="36">
        <f>I42*0.21</f>
        <v>0</v>
      </c>
      <c r="P42">
        <v>3</v>
      </c>
    </row>
    <row r="43">
      <c r="A43" s="29" t="s">
        <v>30</v>
      </c>
      <c r="B43" s="37"/>
      <c r="C43" s="38"/>
      <c r="D43" s="38"/>
      <c r="E43" s="31" t="s">
        <v>76</v>
      </c>
      <c r="F43" s="38"/>
      <c r="G43" s="38"/>
      <c r="H43" s="38"/>
      <c r="I43" s="38"/>
      <c r="J43" s="39"/>
    </row>
    <row r="44" ht="75">
      <c r="A44" s="29" t="s">
        <v>32</v>
      </c>
      <c r="B44" s="37"/>
      <c r="C44" s="38"/>
      <c r="D44" s="38"/>
      <c r="E44" s="40" t="s">
        <v>77</v>
      </c>
      <c r="F44" s="38"/>
      <c r="G44" s="38"/>
      <c r="H44" s="38"/>
      <c r="I44" s="38"/>
      <c r="J44" s="39"/>
    </row>
    <row r="45" ht="75">
      <c r="A45" s="29" t="s">
        <v>34</v>
      </c>
      <c r="B45" s="37"/>
      <c r="C45" s="38"/>
      <c r="D45" s="38"/>
      <c r="E45" s="31" t="s">
        <v>78</v>
      </c>
      <c r="F45" s="38"/>
      <c r="G45" s="38"/>
      <c r="H45" s="38"/>
      <c r="I45" s="38"/>
      <c r="J45" s="39"/>
    </row>
    <row r="46">
      <c r="A46" s="29" t="s">
        <v>25</v>
      </c>
      <c r="B46" s="29">
        <v>10</v>
      </c>
      <c r="C46" s="30" t="s">
        <v>79</v>
      </c>
      <c r="D46" s="29" t="s">
        <v>27</v>
      </c>
      <c r="E46" s="31" t="s">
        <v>80</v>
      </c>
      <c r="F46" s="32" t="s">
        <v>75</v>
      </c>
      <c r="G46" s="33">
        <v>24.510000000000002</v>
      </c>
      <c r="H46" s="34">
        <v>0</v>
      </c>
      <c r="I46" s="35">
        <f>ROUND(G46*H46,P4)</f>
        <v>0</v>
      </c>
      <c r="J46" s="29"/>
      <c r="O46" s="36">
        <f>I46*0.21</f>
        <v>0</v>
      </c>
      <c r="P46">
        <v>3</v>
      </c>
    </row>
    <row r="47">
      <c r="A47" s="29" t="s">
        <v>30</v>
      </c>
      <c r="B47" s="37"/>
      <c r="C47" s="38"/>
      <c r="D47" s="38"/>
      <c r="E47" s="41" t="s">
        <v>27</v>
      </c>
      <c r="F47" s="38"/>
      <c r="G47" s="38"/>
      <c r="H47" s="38"/>
      <c r="I47" s="38"/>
      <c r="J47" s="39"/>
    </row>
    <row r="48" ht="75">
      <c r="A48" s="29" t="s">
        <v>32</v>
      </c>
      <c r="B48" s="37"/>
      <c r="C48" s="38"/>
      <c r="D48" s="38"/>
      <c r="E48" s="40" t="s">
        <v>81</v>
      </c>
      <c r="F48" s="38"/>
      <c r="G48" s="38"/>
      <c r="H48" s="38"/>
      <c r="I48" s="38"/>
      <c r="J48" s="39"/>
    </row>
    <row r="49" ht="75">
      <c r="A49" s="29" t="s">
        <v>34</v>
      </c>
      <c r="B49" s="37"/>
      <c r="C49" s="38"/>
      <c r="D49" s="38"/>
      <c r="E49" s="31" t="s">
        <v>82</v>
      </c>
      <c r="F49" s="38"/>
      <c r="G49" s="38"/>
      <c r="H49" s="38"/>
      <c r="I49" s="38"/>
      <c r="J49" s="39"/>
    </row>
    <row r="50">
      <c r="A50" s="29" t="s">
        <v>25</v>
      </c>
      <c r="B50" s="29">
        <v>11</v>
      </c>
      <c r="C50" s="30" t="s">
        <v>83</v>
      </c>
      <c r="D50" s="29" t="s">
        <v>27</v>
      </c>
      <c r="E50" s="31" t="s">
        <v>84</v>
      </c>
      <c r="F50" s="32" t="s">
        <v>75</v>
      </c>
      <c r="G50" s="33">
        <v>24.510000000000002</v>
      </c>
      <c r="H50" s="34">
        <v>0</v>
      </c>
      <c r="I50" s="35">
        <f>ROUND(G50*H50,P4)</f>
        <v>0</v>
      </c>
      <c r="J50" s="29"/>
      <c r="O50" s="36">
        <f>I50*0.21</f>
        <v>0</v>
      </c>
      <c r="P50">
        <v>3</v>
      </c>
    </row>
    <row r="51">
      <c r="A51" s="29" t="s">
        <v>30</v>
      </c>
      <c r="B51" s="37"/>
      <c r="C51" s="38"/>
      <c r="D51" s="38"/>
      <c r="E51" s="31" t="s">
        <v>85</v>
      </c>
      <c r="F51" s="38"/>
      <c r="G51" s="38"/>
      <c r="H51" s="38"/>
      <c r="I51" s="38"/>
      <c r="J51" s="39"/>
    </row>
    <row r="52" ht="30">
      <c r="A52" s="29" t="s">
        <v>32</v>
      </c>
      <c r="B52" s="37"/>
      <c r="C52" s="38"/>
      <c r="D52" s="38"/>
      <c r="E52" s="40" t="s">
        <v>86</v>
      </c>
      <c r="F52" s="38"/>
      <c r="G52" s="38"/>
      <c r="H52" s="38"/>
      <c r="I52" s="38"/>
      <c r="J52" s="39"/>
    </row>
    <row r="53" ht="75">
      <c r="A53" s="29" t="s">
        <v>34</v>
      </c>
      <c r="B53" s="37"/>
      <c r="C53" s="38"/>
      <c r="D53" s="38"/>
      <c r="E53" s="31" t="s">
        <v>87</v>
      </c>
      <c r="F53" s="38"/>
      <c r="G53" s="38"/>
      <c r="H53" s="38"/>
      <c r="I53" s="38"/>
      <c r="J53" s="39"/>
    </row>
    <row r="54">
      <c r="A54" s="29" t="s">
        <v>25</v>
      </c>
      <c r="B54" s="29">
        <v>12</v>
      </c>
      <c r="C54" s="30" t="s">
        <v>88</v>
      </c>
      <c r="D54" s="29" t="s">
        <v>27</v>
      </c>
      <c r="E54" s="31" t="s">
        <v>89</v>
      </c>
      <c r="F54" s="32" t="s">
        <v>75</v>
      </c>
      <c r="G54" s="33">
        <v>24.510000000000002</v>
      </c>
      <c r="H54" s="34">
        <v>0</v>
      </c>
      <c r="I54" s="35">
        <f>ROUND(G54*H54,P4)</f>
        <v>0</v>
      </c>
      <c r="J54" s="29"/>
      <c r="O54" s="36">
        <f>I54*0.21</f>
        <v>0</v>
      </c>
      <c r="P54">
        <v>3</v>
      </c>
    </row>
    <row r="55" ht="30">
      <c r="A55" s="29" t="s">
        <v>30</v>
      </c>
      <c r="B55" s="37"/>
      <c r="C55" s="38"/>
      <c r="D55" s="38"/>
      <c r="E55" s="31" t="s">
        <v>90</v>
      </c>
      <c r="F55" s="38"/>
      <c r="G55" s="38"/>
      <c r="H55" s="38"/>
      <c r="I55" s="38"/>
      <c r="J55" s="39"/>
    </row>
    <row r="56" ht="30">
      <c r="A56" s="29" t="s">
        <v>32</v>
      </c>
      <c r="B56" s="37"/>
      <c r="C56" s="38"/>
      <c r="D56" s="38"/>
      <c r="E56" s="40" t="s">
        <v>91</v>
      </c>
      <c r="F56" s="38"/>
      <c r="G56" s="38"/>
      <c r="H56" s="38"/>
      <c r="I56" s="38"/>
      <c r="J56" s="39"/>
    </row>
    <row r="57" ht="90">
      <c r="A57" s="29" t="s">
        <v>34</v>
      </c>
      <c r="B57" s="37"/>
      <c r="C57" s="38"/>
      <c r="D57" s="38"/>
      <c r="E57" s="31" t="s">
        <v>92</v>
      </c>
      <c r="F57" s="38"/>
      <c r="G57" s="38"/>
      <c r="H57" s="38"/>
      <c r="I57" s="38"/>
      <c r="J57" s="39"/>
    </row>
    <row r="58">
      <c r="A58" s="23" t="s">
        <v>22</v>
      </c>
      <c r="B58" s="24"/>
      <c r="C58" s="25" t="s">
        <v>93</v>
      </c>
      <c r="D58" s="26"/>
      <c r="E58" s="23" t="s">
        <v>94</v>
      </c>
      <c r="F58" s="26"/>
      <c r="G58" s="26"/>
      <c r="H58" s="26"/>
      <c r="I58" s="27">
        <f>SUMIFS(I59:I66,A59:A66,"P")</f>
        <v>0</v>
      </c>
      <c r="J58" s="28"/>
    </row>
    <row r="59">
      <c r="A59" s="29" t="s">
        <v>25</v>
      </c>
      <c r="B59" s="29">
        <v>13</v>
      </c>
      <c r="C59" s="30" t="s">
        <v>95</v>
      </c>
      <c r="D59" s="29" t="s">
        <v>27</v>
      </c>
      <c r="E59" s="31" t="s">
        <v>96</v>
      </c>
      <c r="F59" s="32" t="s">
        <v>40</v>
      </c>
      <c r="G59" s="33">
        <v>4.7999999999999998</v>
      </c>
      <c r="H59" s="34">
        <v>0</v>
      </c>
      <c r="I59" s="35">
        <f>ROUND(G59*H59,P4)</f>
        <v>0</v>
      </c>
      <c r="J59" s="29"/>
      <c r="O59" s="36">
        <f>I59*0.21</f>
        <v>0</v>
      </c>
      <c r="P59">
        <v>3</v>
      </c>
    </row>
    <row r="60">
      <c r="A60" s="29" t="s">
        <v>30</v>
      </c>
      <c r="B60" s="37"/>
      <c r="C60" s="38"/>
      <c r="D60" s="38"/>
      <c r="E60" s="31" t="s">
        <v>97</v>
      </c>
      <c r="F60" s="38"/>
      <c r="G60" s="38"/>
      <c r="H60" s="38"/>
      <c r="I60" s="38"/>
      <c r="J60" s="39"/>
    </row>
    <row r="61" ht="75">
      <c r="A61" s="29" t="s">
        <v>32</v>
      </c>
      <c r="B61" s="37"/>
      <c r="C61" s="38"/>
      <c r="D61" s="38"/>
      <c r="E61" s="40" t="s">
        <v>61</v>
      </c>
      <c r="F61" s="38"/>
      <c r="G61" s="38"/>
      <c r="H61" s="38"/>
      <c r="I61" s="38"/>
      <c r="J61" s="39"/>
    </row>
    <row r="62" ht="105">
      <c r="A62" s="29" t="s">
        <v>34</v>
      </c>
      <c r="B62" s="37"/>
      <c r="C62" s="38"/>
      <c r="D62" s="38"/>
      <c r="E62" s="31" t="s">
        <v>98</v>
      </c>
      <c r="F62" s="38"/>
      <c r="G62" s="38"/>
      <c r="H62" s="38"/>
      <c r="I62" s="38"/>
      <c r="J62" s="39"/>
    </row>
    <row r="63">
      <c r="A63" s="29" t="s">
        <v>25</v>
      </c>
      <c r="B63" s="29">
        <v>14</v>
      </c>
      <c r="C63" s="30" t="s">
        <v>99</v>
      </c>
      <c r="D63" s="29" t="s">
        <v>27</v>
      </c>
      <c r="E63" s="31" t="s">
        <v>100</v>
      </c>
      <c r="F63" s="32" t="s">
        <v>75</v>
      </c>
      <c r="G63" s="33">
        <v>31.199999999999999</v>
      </c>
      <c r="H63" s="34">
        <v>0</v>
      </c>
      <c r="I63" s="35">
        <f>ROUND(G63*H63,P4)</f>
        <v>0</v>
      </c>
      <c r="J63" s="29"/>
      <c r="O63" s="36">
        <f>I63*0.21</f>
        <v>0</v>
      </c>
      <c r="P63">
        <v>3</v>
      </c>
    </row>
    <row r="64" ht="45">
      <c r="A64" s="29" t="s">
        <v>30</v>
      </c>
      <c r="B64" s="37"/>
      <c r="C64" s="38"/>
      <c r="D64" s="38"/>
      <c r="E64" s="31" t="s">
        <v>101</v>
      </c>
      <c r="F64" s="38"/>
      <c r="G64" s="38"/>
      <c r="H64" s="38"/>
      <c r="I64" s="38"/>
      <c r="J64" s="39"/>
    </row>
    <row r="65" ht="45">
      <c r="A65" s="29" t="s">
        <v>32</v>
      </c>
      <c r="B65" s="37"/>
      <c r="C65" s="38"/>
      <c r="D65" s="38"/>
      <c r="E65" s="40" t="s">
        <v>102</v>
      </c>
      <c r="F65" s="38"/>
      <c r="G65" s="38"/>
      <c r="H65" s="38"/>
      <c r="I65" s="38"/>
      <c r="J65" s="39"/>
    </row>
    <row r="66" ht="105">
      <c r="A66" s="29" t="s">
        <v>34</v>
      </c>
      <c r="B66" s="37"/>
      <c r="C66" s="38"/>
      <c r="D66" s="38"/>
      <c r="E66" s="31" t="s">
        <v>103</v>
      </c>
      <c r="F66" s="38"/>
      <c r="G66" s="38"/>
      <c r="H66" s="38"/>
      <c r="I66" s="38"/>
      <c r="J66" s="39"/>
    </row>
    <row r="67">
      <c r="A67" s="23" t="s">
        <v>22</v>
      </c>
      <c r="B67" s="24"/>
      <c r="C67" s="25" t="s">
        <v>104</v>
      </c>
      <c r="D67" s="26"/>
      <c r="E67" s="23" t="s">
        <v>105</v>
      </c>
      <c r="F67" s="26"/>
      <c r="G67" s="26"/>
      <c r="H67" s="26"/>
      <c r="I67" s="27">
        <f>SUMIFS(I68:I99,A68:A99,"P")</f>
        <v>0</v>
      </c>
      <c r="J67" s="28"/>
    </row>
    <row r="68">
      <c r="A68" s="29" t="s">
        <v>25</v>
      </c>
      <c r="B68" s="29">
        <v>15</v>
      </c>
      <c r="C68" s="30" t="s">
        <v>106</v>
      </c>
      <c r="D68" s="29" t="s">
        <v>27</v>
      </c>
      <c r="E68" s="31" t="s">
        <v>107</v>
      </c>
      <c r="F68" s="32" t="s">
        <v>75</v>
      </c>
      <c r="G68" s="33">
        <v>118.13</v>
      </c>
      <c r="H68" s="34">
        <v>0</v>
      </c>
      <c r="I68" s="35">
        <f>ROUND(G68*H68,P4)</f>
        <v>0</v>
      </c>
      <c r="J68" s="29"/>
      <c r="O68" s="36">
        <f>I68*0.21</f>
        <v>0</v>
      </c>
      <c r="P68">
        <v>3</v>
      </c>
    </row>
    <row r="69">
      <c r="A69" s="29" t="s">
        <v>30</v>
      </c>
      <c r="B69" s="37"/>
      <c r="C69" s="38"/>
      <c r="D69" s="38"/>
      <c r="E69" s="31" t="s">
        <v>108</v>
      </c>
      <c r="F69" s="38"/>
      <c r="G69" s="38"/>
      <c r="H69" s="38"/>
      <c r="I69" s="38"/>
      <c r="J69" s="39"/>
    </row>
    <row r="70" ht="75">
      <c r="A70" s="29" t="s">
        <v>32</v>
      </c>
      <c r="B70" s="37"/>
      <c r="C70" s="38"/>
      <c r="D70" s="38"/>
      <c r="E70" s="40" t="s">
        <v>109</v>
      </c>
      <c r="F70" s="38"/>
      <c r="G70" s="38"/>
      <c r="H70" s="38"/>
      <c r="I70" s="38"/>
      <c r="J70" s="39"/>
    </row>
    <row r="71" ht="90">
      <c r="A71" s="29" t="s">
        <v>34</v>
      </c>
      <c r="B71" s="37"/>
      <c r="C71" s="38"/>
      <c r="D71" s="38"/>
      <c r="E71" s="31" t="s">
        <v>110</v>
      </c>
      <c r="F71" s="38"/>
      <c r="G71" s="38"/>
      <c r="H71" s="38"/>
      <c r="I71" s="38"/>
      <c r="J71" s="39"/>
    </row>
    <row r="72">
      <c r="A72" s="29" t="s">
        <v>25</v>
      </c>
      <c r="B72" s="29">
        <v>16</v>
      </c>
      <c r="C72" s="30" t="s">
        <v>111</v>
      </c>
      <c r="D72" s="29" t="s">
        <v>27</v>
      </c>
      <c r="E72" s="31" t="s">
        <v>112</v>
      </c>
      <c r="F72" s="32" t="s">
        <v>75</v>
      </c>
      <c r="G72" s="33">
        <v>116.98999999999999</v>
      </c>
      <c r="H72" s="34">
        <v>0</v>
      </c>
      <c r="I72" s="35">
        <f>ROUND(G72*H72,P4)</f>
        <v>0</v>
      </c>
      <c r="J72" s="29"/>
      <c r="O72" s="36">
        <f>I72*0.21</f>
        <v>0</v>
      </c>
      <c r="P72">
        <v>3</v>
      </c>
    </row>
    <row r="73" ht="45">
      <c r="A73" s="29" t="s">
        <v>30</v>
      </c>
      <c r="B73" s="37"/>
      <c r="C73" s="38"/>
      <c r="D73" s="38"/>
      <c r="E73" s="31" t="s">
        <v>113</v>
      </c>
      <c r="F73" s="38"/>
      <c r="G73" s="38"/>
      <c r="H73" s="38"/>
      <c r="I73" s="38"/>
      <c r="J73" s="39"/>
    </row>
    <row r="74" ht="75">
      <c r="A74" s="29" t="s">
        <v>32</v>
      </c>
      <c r="B74" s="37"/>
      <c r="C74" s="38"/>
      <c r="D74" s="38"/>
      <c r="E74" s="40" t="s">
        <v>114</v>
      </c>
      <c r="F74" s="38"/>
      <c r="G74" s="38"/>
      <c r="H74" s="38"/>
      <c r="I74" s="38"/>
      <c r="J74" s="39"/>
    </row>
    <row r="75" ht="150">
      <c r="A75" s="29" t="s">
        <v>34</v>
      </c>
      <c r="B75" s="37"/>
      <c r="C75" s="38"/>
      <c r="D75" s="38"/>
      <c r="E75" s="31" t="s">
        <v>115</v>
      </c>
      <c r="F75" s="38"/>
      <c r="G75" s="38"/>
      <c r="H75" s="38"/>
      <c r="I75" s="38"/>
      <c r="J75" s="39"/>
    </row>
    <row r="76">
      <c r="A76" s="29" t="s">
        <v>25</v>
      </c>
      <c r="B76" s="29">
        <v>17</v>
      </c>
      <c r="C76" s="30" t="s">
        <v>116</v>
      </c>
      <c r="D76" s="29" t="s">
        <v>27</v>
      </c>
      <c r="E76" s="31" t="s">
        <v>117</v>
      </c>
      <c r="F76" s="32" t="s">
        <v>75</v>
      </c>
      <c r="G76" s="33">
        <v>21.43</v>
      </c>
      <c r="H76" s="34">
        <v>0</v>
      </c>
      <c r="I76" s="35">
        <f>ROUND(G76*H76,P4)</f>
        <v>0</v>
      </c>
      <c r="J76" s="29"/>
      <c r="O76" s="36">
        <f>I76*0.21</f>
        <v>0</v>
      </c>
      <c r="P76">
        <v>3</v>
      </c>
    </row>
    <row r="77" ht="45">
      <c r="A77" s="29" t="s">
        <v>30</v>
      </c>
      <c r="B77" s="37"/>
      <c r="C77" s="38"/>
      <c r="D77" s="38"/>
      <c r="E77" s="31" t="s">
        <v>113</v>
      </c>
      <c r="F77" s="38"/>
      <c r="G77" s="38"/>
      <c r="H77" s="38"/>
      <c r="I77" s="38"/>
      <c r="J77" s="39"/>
    </row>
    <row r="78" ht="75">
      <c r="A78" s="29" t="s">
        <v>32</v>
      </c>
      <c r="B78" s="37"/>
      <c r="C78" s="38"/>
      <c r="D78" s="38"/>
      <c r="E78" s="40" t="s">
        <v>118</v>
      </c>
      <c r="F78" s="38"/>
      <c r="G78" s="38"/>
      <c r="H78" s="38"/>
      <c r="I78" s="38"/>
      <c r="J78" s="39"/>
    </row>
    <row r="79" ht="120">
      <c r="A79" s="29" t="s">
        <v>34</v>
      </c>
      <c r="B79" s="37"/>
      <c r="C79" s="38"/>
      <c r="D79" s="38"/>
      <c r="E79" s="31" t="s">
        <v>119</v>
      </c>
      <c r="F79" s="38"/>
      <c r="G79" s="38"/>
      <c r="H79" s="38"/>
      <c r="I79" s="38"/>
      <c r="J79" s="39"/>
    </row>
    <row r="80">
      <c r="A80" s="29" t="s">
        <v>25</v>
      </c>
      <c r="B80" s="29">
        <v>18</v>
      </c>
      <c r="C80" s="30" t="s">
        <v>120</v>
      </c>
      <c r="D80" s="29" t="s">
        <v>27</v>
      </c>
      <c r="E80" s="31" t="s">
        <v>121</v>
      </c>
      <c r="F80" s="32" t="s">
        <v>75</v>
      </c>
      <c r="G80" s="33">
        <v>116.43000000000001</v>
      </c>
      <c r="H80" s="34">
        <v>0</v>
      </c>
      <c r="I80" s="35">
        <f>ROUND(G80*H80,P4)</f>
        <v>0</v>
      </c>
      <c r="J80" s="29"/>
      <c r="O80" s="36">
        <f>I80*0.21</f>
        <v>0</v>
      </c>
      <c r="P80">
        <v>3</v>
      </c>
    </row>
    <row r="81">
      <c r="A81" s="29" t="s">
        <v>30</v>
      </c>
      <c r="B81" s="37"/>
      <c r="C81" s="38"/>
      <c r="D81" s="38"/>
      <c r="E81" s="31" t="s">
        <v>122</v>
      </c>
      <c r="F81" s="38"/>
      <c r="G81" s="38"/>
      <c r="H81" s="38"/>
      <c r="I81" s="38"/>
      <c r="J81" s="39"/>
    </row>
    <row r="82" ht="60">
      <c r="A82" s="29" t="s">
        <v>32</v>
      </c>
      <c r="B82" s="37"/>
      <c r="C82" s="38"/>
      <c r="D82" s="38"/>
      <c r="E82" s="40" t="s">
        <v>123</v>
      </c>
      <c r="F82" s="38"/>
      <c r="G82" s="38"/>
      <c r="H82" s="38"/>
      <c r="I82" s="38"/>
      <c r="J82" s="39"/>
    </row>
    <row r="83" ht="120">
      <c r="A83" s="29" t="s">
        <v>34</v>
      </c>
      <c r="B83" s="37"/>
      <c r="C83" s="38"/>
      <c r="D83" s="38"/>
      <c r="E83" s="31" t="s">
        <v>124</v>
      </c>
      <c r="F83" s="38"/>
      <c r="G83" s="38"/>
      <c r="H83" s="38"/>
      <c r="I83" s="38"/>
      <c r="J83" s="39"/>
    </row>
    <row r="84">
      <c r="A84" s="29" t="s">
        <v>25</v>
      </c>
      <c r="B84" s="29">
        <v>19</v>
      </c>
      <c r="C84" s="30" t="s">
        <v>125</v>
      </c>
      <c r="D84" s="29" t="s">
        <v>27</v>
      </c>
      <c r="E84" s="31" t="s">
        <v>126</v>
      </c>
      <c r="F84" s="32" t="s">
        <v>75</v>
      </c>
      <c r="G84" s="33">
        <v>114.72</v>
      </c>
      <c r="H84" s="34">
        <v>0</v>
      </c>
      <c r="I84" s="35">
        <f>ROUND(G84*H84,P4)</f>
        <v>0</v>
      </c>
      <c r="J84" s="29"/>
      <c r="O84" s="36">
        <f>I84*0.21</f>
        <v>0</v>
      </c>
      <c r="P84">
        <v>3</v>
      </c>
    </row>
    <row r="85">
      <c r="A85" s="29" t="s">
        <v>30</v>
      </c>
      <c r="B85" s="37"/>
      <c r="C85" s="38"/>
      <c r="D85" s="38"/>
      <c r="E85" s="31" t="s">
        <v>127</v>
      </c>
      <c r="F85" s="38"/>
      <c r="G85" s="38"/>
      <c r="H85" s="38"/>
      <c r="I85" s="38"/>
      <c r="J85" s="39"/>
    </row>
    <row r="86" ht="60">
      <c r="A86" s="29" t="s">
        <v>32</v>
      </c>
      <c r="B86" s="37"/>
      <c r="C86" s="38"/>
      <c r="D86" s="38"/>
      <c r="E86" s="40" t="s">
        <v>128</v>
      </c>
      <c r="F86" s="38"/>
      <c r="G86" s="38"/>
      <c r="H86" s="38"/>
      <c r="I86" s="38"/>
      <c r="J86" s="39"/>
    </row>
    <row r="87" ht="120">
      <c r="A87" s="29" t="s">
        <v>34</v>
      </c>
      <c r="B87" s="37"/>
      <c r="C87" s="38"/>
      <c r="D87" s="38"/>
      <c r="E87" s="31" t="s">
        <v>124</v>
      </c>
      <c r="F87" s="38"/>
      <c r="G87" s="38"/>
      <c r="H87" s="38"/>
      <c r="I87" s="38"/>
      <c r="J87" s="39"/>
    </row>
    <row r="88">
      <c r="A88" s="29" t="s">
        <v>25</v>
      </c>
      <c r="B88" s="29">
        <v>20</v>
      </c>
      <c r="C88" s="30" t="s">
        <v>129</v>
      </c>
      <c r="D88" s="29" t="s">
        <v>27</v>
      </c>
      <c r="E88" s="31" t="s">
        <v>130</v>
      </c>
      <c r="F88" s="32" t="s">
        <v>75</v>
      </c>
      <c r="G88" s="33">
        <v>113.59</v>
      </c>
      <c r="H88" s="34">
        <v>0</v>
      </c>
      <c r="I88" s="35">
        <f>ROUND(G88*H88,P4)</f>
        <v>0</v>
      </c>
      <c r="J88" s="29"/>
      <c r="O88" s="36">
        <f>I88*0.21</f>
        <v>0</v>
      </c>
      <c r="P88">
        <v>3</v>
      </c>
    </row>
    <row r="89" ht="45">
      <c r="A89" s="29" t="s">
        <v>30</v>
      </c>
      <c r="B89" s="37"/>
      <c r="C89" s="38"/>
      <c r="D89" s="38"/>
      <c r="E89" s="31" t="s">
        <v>131</v>
      </c>
      <c r="F89" s="38"/>
      <c r="G89" s="38"/>
      <c r="H89" s="38"/>
      <c r="I89" s="38"/>
      <c r="J89" s="39"/>
    </row>
    <row r="90" ht="75">
      <c r="A90" s="29" t="s">
        <v>32</v>
      </c>
      <c r="B90" s="37"/>
      <c r="C90" s="38"/>
      <c r="D90" s="38"/>
      <c r="E90" s="40" t="s">
        <v>132</v>
      </c>
      <c r="F90" s="38"/>
      <c r="G90" s="38"/>
      <c r="H90" s="38"/>
      <c r="I90" s="38"/>
      <c r="J90" s="39"/>
    </row>
    <row r="91" ht="195">
      <c r="A91" s="29" t="s">
        <v>34</v>
      </c>
      <c r="B91" s="37"/>
      <c r="C91" s="38"/>
      <c r="D91" s="38"/>
      <c r="E91" s="31" t="s">
        <v>133</v>
      </c>
      <c r="F91" s="38"/>
      <c r="G91" s="38"/>
      <c r="H91" s="38"/>
      <c r="I91" s="38"/>
      <c r="J91" s="39"/>
    </row>
    <row r="92">
      <c r="A92" s="29" t="s">
        <v>25</v>
      </c>
      <c r="B92" s="29">
        <v>21</v>
      </c>
      <c r="C92" s="30" t="s">
        <v>134</v>
      </c>
      <c r="D92" s="29" t="s">
        <v>27</v>
      </c>
      <c r="E92" s="31" t="s">
        <v>135</v>
      </c>
      <c r="F92" s="32" t="s">
        <v>75</v>
      </c>
      <c r="G92" s="33">
        <v>115.86</v>
      </c>
      <c r="H92" s="34">
        <v>0</v>
      </c>
      <c r="I92" s="35">
        <f>ROUND(G92*H92,P4)</f>
        <v>0</v>
      </c>
      <c r="J92" s="29"/>
      <c r="O92" s="36">
        <f>I92*0.21</f>
        <v>0</v>
      </c>
      <c r="P92">
        <v>3</v>
      </c>
    </row>
    <row r="93">
      <c r="A93" s="29" t="s">
        <v>30</v>
      </c>
      <c r="B93" s="37"/>
      <c r="C93" s="38"/>
      <c r="D93" s="38"/>
      <c r="E93" s="31" t="s">
        <v>136</v>
      </c>
      <c r="F93" s="38"/>
      <c r="G93" s="38"/>
      <c r="H93" s="38"/>
      <c r="I93" s="38"/>
      <c r="J93" s="39"/>
    </row>
    <row r="94" ht="75">
      <c r="A94" s="29" t="s">
        <v>32</v>
      </c>
      <c r="B94" s="37"/>
      <c r="C94" s="38"/>
      <c r="D94" s="38"/>
      <c r="E94" s="40" t="s">
        <v>137</v>
      </c>
      <c r="F94" s="38"/>
      <c r="G94" s="38"/>
      <c r="H94" s="38"/>
      <c r="I94" s="38"/>
      <c r="J94" s="39"/>
    </row>
    <row r="95" ht="195">
      <c r="A95" s="29" t="s">
        <v>34</v>
      </c>
      <c r="B95" s="37"/>
      <c r="C95" s="38"/>
      <c r="D95" s="38"/>
      <c r="E95" s="31" t="s">
        <v>133</v>
      </c>
      <c r="F95" s="38"/>
      <c r="G95" s="38"/>
      <c r="H95" s="38"/>
      <c r="I95" s="38"/>
      <c r="J95" s="39"/>
    </row>
    <row r="96">
      <c r="A96" s="29" t="s">
        <v>25</v>
      </c>
      <c r="B96" s="29">
        <v>22</v>
      </c>
      <c r="C96" s="30" t="s">
        <v>138</v>
      </c>
      <c r="D96" s="29" t="s">
        <v>27</v>
      </c>
      <c r="E96" s="31" t="s">
        <v>139</v>
      </c>
      <c r="F96" s="32" t="s">
        <v>75</v>
      </c>
      <c r="G96" s="33">
        <v>116.43000000000001</v>
      </c>
      <c r="H96" s="34">
        <v>0</v>
      </c>
      <c r="I96" s="35">
        <f>ROUND(G96*H96,P4)</f>
        <v>0</v>
      </c>
      <c r="J96" s="29"/>
      <c r="O96" s="36">
        <f>I96*0.21</f>
        <v>0</v>
      </c>
      <c r="P96">
        <v>3</v>
      </c>
    </row>
    <row r="97">
      <c r="A97" s="29" t="s">
        <v>30</v>
      </c>
      <c r="B97" s="37"/>
      <c r="C97" s="38"/>
      <c r="D97" s="38"/>
      <c r="E97" s="31" t="s">
        <v>140</v>
      </c>
      <c r="F97" s="38"/>
      <c r="G97" s="38"/>
      <c r="H97" s="38"/>
      <c r="I97" s="38"/>
      <c r="J97" s="39"/>
    </row>
    <row r="98" ht="60">
      <c r="A98" s="29" t="s">
        <v>32</v>
      </c>
      <c r="B98" s="37"/>
      <c r="C98" s="38"/>
      <c r="D98" s="38"/>
      <c r="E98" s="40" t="s">
        <v>123</v>
      </c>
      <c r="F98" s="38"/>
      <c r="G98" s="38"/>
      <c r="H98" s="38"/>
      <c r="I98" s="38"/>
      <c r="J98" s="39"/>
    </row>
    <row r="99" ht="75">
      <c r="A99" s="29" t="s">
        <v>34</v>
      </c>
      <c r="B99" s="37"/>
      <c r="C99" s="38"/>
      <c r="D99" s="38"/>
      <c r="E99" s="31" t="s">
        <v>141</v>
      </c>
      <c r="F99" s="38"/>
      <c r="G99" s="38"/>
      <c r="H99" s="38"/>
      <c r="I99" s="38"/>
      <c r="J99" s="39"/>
    </row>
    <row r="100">
      <c r="A100" s="23" t="s">
        <v>22</v>
      </c>
      <c r="B100" s="24"/>
      <c r="C100" s="25" t="s">
        <v>142</v>
      </c>
      <c r="D100" s="26"/>
      <c r="E100" s="23" t="s">
        <v>143</v>
      </c>
      <c r="F100" s="26"/>
      <c r="G100" s="26"/>
      <c r="H100" s="26"/>
      <c r="I100" s="27">
        <f>SUMIFS(I101:I108,A101:A108,"P")</f>
        <v>0</v>
      </c>
      <c r="J100" s="28"/>
    </row>
    <row r="101">
      <c r="A101" s="29" t="s">
        <v>25</v>
      </c>
      <c r="B101" s="29">
        <v>23</v>
      </c>
      <c r="C101" s="30" t="s">
        <v>144</v>
      </c>
      <c r="D101" s="29" t="s">
        <v>27</v>
      </c>
      <c r="E101" s="31" t="s">
        <v>145</v>
      </c>
      <c r="F101" s="32" t="s">
        <v>50</v>
      </c>
      <c r="G101" s="33">
        <v>4.9699999999999998</v>
      </c>
      <c r="H101" s="34">
        <v>0</v>
      </c>
      <c r="I101" s="35">
        <f>ROUND(G101*H101,P4)</f>
        <v>0</v>
      </c>
      <c r="J101" s="29"/>
      <c r="O101" s="36">
        <f>I101*0.21</f>
        <v>0</v>
      </c>
      <c r="P101">
        <v>3</v>
      </c>
    </row>
    <row r="102">
      <c r="A102" s="29" t="s">
        <v>30</v>
      </c>
      <c r="B102" s="37"/>
      <c r="C102" s="38"/>
      <c r="D102" s="38"/>
      <c r="E102" s="41" t="s">
        <v>27</v>
      </c>
      <c r="F102" s="38"/>
      <c r="G102" s="38"/>
      <c r="H102" s="38"/>
      <c r="I102" s="38"/>
      <c r="J102" s="39"/>
    </row>
    <row r="103" ht="60">
      <c r="A103" s="29" t="s">
        <v>32</v>
      </c>
      <c r="B103" s="37"/>
      <c r="C103" s="38"/>
      <c r="D103" s="38"/>
      <c r="E103" s="40" t="s">
        <v>52</v>
      </c>
      <c r="F103" s="38"/>
      <c r="G103" s="38"/>
      <c r="H103" s="38"/>
      <c r="I103" s="38"/>
      <c r="J103" s="39"/>
    </row>
    <row r="104" ht="75">
      <c r="A104" s="29" t="s">
        <v>34</v>
      </c>
      <c r="B104" s="37"/>
      <c r="C104" s="38"/>
      <c r="D104" s="38"/>
      <c r="E104" s="31" t="s">
        <v>146</v>
      </c>
      <c r="F104" s="38"/>
      <c r="G104" s="38"/>
      <c r="H104" s="38"/>
      <c r="I104" s="38"/>
      <c r="J104" s="39"/>
    </row>
    <row r="105">
      <c r="A105" s="29" t="s">
        <v>25</v>
      </c>
      <c r="B105" s="29">
        <v>24</v>
      </c>
      <c r="C105" s="30" t="s">
        <v>147</v>
      </c>
      <c r="D105" s="29" t="s">
        <v>27</v>
      </c>
      <c r="E105" s="31" t="s">
        <v>148</v>
      </c>
      <c r="F105" s="32" t="s">
        <v>50</v>
      </c>
      <c r="G105" s="33">
        <v>4.9699999999999998</v>
      </c>
      <c r="H105" s="34">
        <v>0</v>
      </c>
      <c r="I105" s="35">
        <f>ROUND(G105*H105,P4)</f>
        <v>0</v>
      </c>
      <c r="J105" s="29"/>
      <c r="O105" s="36">
        <f>I105*0.21</f>
        <v>0</v>
      </c>
      <c r="P105">
        <v>3</v>
      </c>
    </row>
    <row r="106">
      <c r="A106" s="29" t="s">
        <v>30</v>
      </c>
      <c r="B106" s="37"/>
      <c r="C106" s="38"/>
      <c r="D106" s="38"/>
      <c r="E106" s="31" t="s">
        <v>149</v>
      </c>
      <c r="F106" s="38"/>
      <c r="G106" s="38"/>
      <c r="H106" s="38"/>
      <c r="I106" s="38"/>
      <c r="J106" s="39"/>
    </row>
    <row r="107" ht="60">
      <c r="A107" s="29" t="s">
        <v>32</v>
      </c>
      <c r="B107" s="37"/>
      <c r="C107" s="38"/>
      <c r="D107" s="38"/>
      <c r="E107" s="40" t="s">
        <v>52</v>
      </c>
      <c r="F107" s="38"/>
      <c r="G107" s="38"/>
      <c r="H107" s="38"/>
      <c r="I107" s="38"/>
      <c r="J107" s="39"/>
    </row>
    <row r="108" ht="90">
      <c r="A108" s="29" t="s">
        <v>34</v>
      </c>
      <c r="B108" s="42"/>
      <c r="C108" s="43"/>
      <c r="D108" s="43"/>
      <c r="E108" s="31" t="s">
        <v>150</v>
      </c>
      <c r="F108" s="43"/>
      <c r="G108" s="43"/>
      <c r="H108" s="43"/>
      <c r="I108" s="43"/>
      <c r="J108" s="44"/>
    </row>
  </sheetData>
  <sheetProtection sheet="1" objects="1" scenarios="1" spinCount="100000" saltValue="c1B/92/h7nXsJ2///q41lRlhdX2nHCKouhVVREUdSKGRCjsBRsNPh0XzdjTCxnwtJQQOmY2r0Tc//2wSYBcfkg==" hashValue="jBRpRX4qVcbKwVXEWxSmOkK4ggoHf4SZJ1xjPtTkHZtRbqfzU4mNGXSsE5uwTc9MJoCfU8CVGyQVtOR7/ymoUQ==" algorithmName="SHA-512" password="D2E7"/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docProps/app.xml><?xml version="1.0" encoding="utf-8"?>
<Properties xmlns="http://schemas.openxmlformats.org/officeDocument/2006/extended-properties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Čechová Marcela</dc:creator>
  <cp:lastModifiedBy>Čechová Marcela</cp:lastModifiedBy>
  <dcterms:created xsi:type="dcterms:W3CDTF">2025-04-16T06:08:56Z</dcterms:created>
  <dcterms:modified xsi:type="dcterms:W3CDTF">2025-04-16T06:08:56Z</dcterms:modified>
</cp:coreProperties>
</file>